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0c85f17570b89b/Documents/School Committee/Finance/"/>
    </mc:Choice>
  </mc:AlternateContent>
  <xr:revisionPtr revIDLastSave="12" documentId="8_{C7C311E2-211E-40CD-8C85-E616BFCD67D1}" xr6:coauthVersionLast="47" xr6:coauthVersionMax="47" xr10:uidLastSave="{32CF2598-0489-4D92-9F97-9560FACC94FC}"/>
  <bookViews>
    <workbookView xWindow="30495" yWindow="1785" windowWidth="19620" windowHeight="14535" xr2:uid="{DD8C9BBB-5A77-45A0-9FA3-5D68722D85B4}"/>
  </bookViews>
  <sheets>
    <sheet name="CIP_Pl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7" i="2" l="1"/>
  <c r="G27" i="2"/>
  <c r="G28" i="2" s="1"/>
  <c r="H27" i="2"/>
  <c r="H28" i="2" s="1"/>
  <c r="F28" i="2"/>
  <c r="I17" i="2"/>
  <c r="I18" i="2"/>
  <c r="I19" i="2"/>
  <c r="I20" i="2"/>
  <c r="I21" i="2"/>
  <c r="I22" i="2"/>
  <c r="I23" i="2"/>
  <c r="I24" i="2"/>
  <c r="I25" i="2"/>
  <c r="I26" i="2"/>
  <c r="I16" i="2"/>
  <c r="I14" i="2"/>
  <c r="I13" i="2"/>
  <c r="I12" i="2"/>
  <c r="I11" i="2"/>
  <c r="F15" i="2"/>
  <c r="G15" i="2"/>
  <c r="H15" i="2"/>
  <c r="I3" i="2"/>
  <c r="I4" i="2"/>
  <c r="I5" i="2"/>
  <c r="I6" i="2"/>
  <c r="I7" i="2"/>
  <c r="I8" i="2"/>
  <c r="I9" i="2"/>
  <c r="F10" i="2"/>
  <c r="G10" i="2"/>
  <c r="H10" i="2"/>
  <c r="I2" i="2"/>
  <c r="E27" i="2"/>
  <c r="E15" i="2"/>
  <c r="E10" i="2"/>
  <c r="D27" i="2"/>
  <c r="D28" i="2" s="1"/>
  <c r="D15" i="2"/>
  <c r="D10" i="2"/>
  <c r="C27" i="2"/>
  <c r="C28" i="2" s="1"/>
  <c r="C15" i="2"/>
  <c r="C10" i="2"/>
  <c r="I27" i="2" l="1"/>
  <c r="I28" i="2" s="1"/>
  <c r="I15" i="2"/>
  <c r="I10" i="2"/>
  <c r="E28" i="2"/>
</calcChain>
</file>

<file path=xl/sharedStrings.xml><?xml version="1.0" encoding="utf-8"?>
<sst xmlns="http://schemas.openxmlformats.org/spreadsheetml/2006/main" count="39" uniqueCount="38">
  <si>
    <t>PSB</t>
  </si>
  <si>
    <t>Classroom Capacity (BEEP Leases)</t>
  </si>
  <si>
    <t>Furniture, Fixtures, and Equipment (FFE)</t>
  </si>
  <si>
    <t>Lawrence Cafeteria Expansion</t>
  </si>
  <si>
    <t>Deferred Maintenance - Feasibility Study</t>
  </si>
  <si>
    <t>Gender Inclusive Bathrooms</t>
  </si>
  <si>
    <t>Climate Control</t>
  </si>
  <si>
    <t>Baker School - Feasibility Study</t>
  </si>
  <si>
    <t>Baker School - Construction</t>
  </si>
  <si>
    <t>PSB Subtotal</t>
  </si>
  <si>
    <t>DPW</t>
  </si>
  <si>
    <t>Lincoln Playground Renovation</t>
  </si>
  <si>
    <t>Hayes Playground Renovation</t>
  </si>
  <si>
    <t>Lawrence/Longwood Playground</t>
  </si>
  <si>
    <t>Baker Playground Renovation</t>
  </si>
  <si>
    <t>DPW Subtotal</t>
  </si>
  <si>
    <t>Buildings</t>
  </si>
  <si>
    <t>HVAC Equipment</t>
  </si>
  <si>
    <t>Underground Tank Removal</t>
  </si>
  <si>
    <t>Town/School ADA Renovations</t>
  </si>
  <si>
    <t>Town/School Elevator Renovations</t>
  </si>
  <si>
    <t>Town/School Energy Conservation Projects</t>
  </si>
  <si>
    <t>Town/School Energy Management Projects</t>
  </si>
  <si>
    <t>Town/School Building Envelope/Fenestration Repairs</t>
  </si>
  <si>
    <t>Town/School Roof Repair/Replacement Program</t>
  </si>
  <si>
    <t>Public Building Fire Alarm Upgrades</t>
  </si>
  <si>
    <t>Town/School Building Security/Life Safety Systems</t>
  </si>
  <si>
    <t>Town/School Compactor Replacements</t>
  </si>
  <si>
    <t>Buildings Subtotal</t>
  </si>
  <si>
    <t>Total</t>
  </si>
  <si>
    <t>Group</t>
  </si>
  <si>
    <t>FY27</t>
  </si>
  <si>
    <t>CIP Categories</t>
  </si>
  <si>
    <t>FY28</t>
  </si>
  <si>
    <t>FY29</t>
  </si>
  <si>
    <t>FY30</t>
  </si>
  <si>
    <t>FY31</t>
  </si>
  <si>
    <t>FY32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</si>
</sst>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3" fillId="4" borderId="1" xfId="0" applyFont="1" applyFill="1" applyBorder="1"/>
    <xf numFmtId="164" fontId="3" fillId="4" borderId="1" xfId="1" applyNumberFormat="1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4" fontId="0" fillId="0" borderId="1" xfId="0" applyNumberFormat="1" applyBorder="1"/>
    <xf numFmtId="0" fontId="3" fillId="3" borderId="1" xfId="0" applyFont="1" applyFill="1" applyBorder="1"/>
    <xf numFmtId="164" fontId="3" fillId="3" borderId="1" xfId="1" applyNumberFormat="1" applyFont="1" applyFill="1" applyBorder="1"/>
    <xf numFmtId="164" fontId="3" fillId="3" borderId="1" xfId="0" applyNumberFormat="1" applyFont="1" applyFill="1" applyBorder="1"/>
    <xf numFmtId="164" fontId="3" fillId="4" borderId="1" xfId="0" applyNumberFormat="1" applyFont="1" applyFill="1" applyBorder="1"/>
    <xf numFmtId="0" fontId="3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5935-9000-4546-9243-AA3760B63814}">
  <dimension ref="A1:I29"/>
  <sheetViews>
    <sheetView tabSelected="1" workbookViewId="0">
      <selection activeCell="C33" sqref="C33"/>
    </sheetView>
  </sheetViews>
  <sheetFormatPr defaultRowHeight="14.4" x14ac:dyDescent="0.3"/>
  <cols>
    <col min="1" max="1" width="16.77734375" bestFit="1" customWidth="1"/>
    <col min="2" max="2" width="47.21875" bestFit="1" customWidth="1"/>
    <col min="3" max="3" width="12.21875" style="1" bestFit="1" customWidth="1"/>
    <col min="4" max="5" width="12.44140625" bestFit="1" customWidth="1"/>
    <col min="6" max="7" width="13.88671875" bestFit="1" customWidth="1"/>
    <col min="8" max="8" width="12.21875" bestFit="1" customWidth="1"/>
    <col min="9" max="9" width="12.44140625" bestFit="1" customWidth="1"/>
  </cols>
  <sheetData>
    <row r="1" spans="1:9" x14ac:dyDescent="0.3">
      <c r="A1" s="7" t="s">
        <v>30</v>
      </c>
      <c r="B1" s="2" t="s">
        <v>32</v>
      </c>
      <c r="C1" s="8" t="s">
        <v>31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29</v>
      </c>
    </row>
    <row r="2" spans="1:9" x14ac:dyDescent="0.3">
      <c r="A2" s="14" t="s">
        <v>0</v>
      </c>
      <c r="B2" s="3" t="s">
        <v>1</v>
      </c>
      <c r="C2" s="4">
        <v>809342</v>
      </c>
      <c r="D2" s="4">
        <v>859689</v>
      </c>
      <c r="E2" s="4">
        <v>913173</v>
      </c>
      <c r="F2" s="4">
        <v>0</v>
      </c>
      <c r="G2" s="4">
        <v>0</v>
      </c>
      <c r="H2" s="4">
        <v>0</v>
      </c>
      <c r="I2" s="9">
        <f>SUM(C2:H2)</f>
        <v>2582204</v>
      </c>
    </row>
    <row r="3" spans="1:9" x14ac:dyDescent="0.3">
      <c r="A3" s="14"/>
      <c r="B3" s="3" t="s">
        <v>2</v>
      </c>
      <c r="C3" s="4">
        <v>75000</v>
      </c>
      <c r="D3" s="4">
        <v>75000</v>
      </c>
      <c r="E3" s="4">
        <v>75000</v>
      </c>
      <c r="F3" s="4">
        <v>75000</v>
      </c>
      <c r="G3" s="4">
        <v>75000</v>
      </c>
      <c r="H3" s="4">
        <v>75000</v>
      </c>
      <c r="I3" s="9">
        <f t="shared" ref="I3:I26" si="0">SUM(C3:H3)</f>
        <v>450000</v>
      </c>
    </row>
    <row r="4" spans="1:9" x14ac:dyDescent="0.3">
      <c r="A4" s="14"/>
      <c r="B4" s="3" t="s">
        <v>3</v>
      </c>
      <c r="C4" s="4">
        <v>75000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9">
        <f t="shared" si="0"/>
        <v>75000</v>
      </c>
    </row>
    <row r="5" spans="1:9" x14ac:dyDescent="0.3">
      <c r="A5" s="14"/>
      <c r="B5" s="3" t="s">
        <v>4</v>
      </c>
      <c r="C5" s="4">
        <v>1225000</v>
      </c>
      <c r="D5" s="4">
        <v>1670000</v>
      </c>
      <c r="E5" s="4">
        <v>1475000</v>
      </c>
      <c r="F5" s="4">
        <v>1500000</v>
      </c>
      <c r="G5" s="4">
        <v>645000</v>
      </c>
      <c r="H5" s="4">
        <v>500000</v>
      </c>
      <c r="I5" s="9">
        <f t="shared" si="0"/>
        <v>7015000</v>
      </c>
    </row>
    <row r="6" spans="1:9" x14ac:dyDescent="0.3">
      <c r="A6" s="14"/>
      <c r="B6" s="3" t="s">
        <v>5</v>
      </c>
      <c r="C6" s="4">
        <v>0</v>
      </c>
      <c r="D6" s="4">
        <v>300000</v>
      </c>
      <c r="E6" s="4">
        <v>150000</v>
      </c>
      <c r="F6" s="4">
        <v>0</v>
      </c>
      <c r="G6" s="4">
        <v>0</v>
      </c>
      <c r="H6" s="4">
        <v>0</v>
      </c>
      <c r="I6" s="9">
        <f t="shared" si="0"/>
        <v>450000</v>
      </c>
    </row>
    <row r="7" spans="1:9" x14ac:dyDescent="0.3">
      <c r="A7" s="14"/>
      <c r="B7" s="3" t="s">
        <v>6</v>
      </c>
      <c r="C7" s="4">
        <v>540000</v>
      </c>
      <c r="D7" s="4">
        <v>550000</v>
      </c>
      <c r="E7" s="4">
        <v>350000</v>
      </c>
      <c r="F7" s="4">
        <v>100000</v>
      </c>
      <c r="G7" s="4">
        <v>0</v>
      </c>
      <c r="H7" s="4">
        <v>0</v>
      </c>
      <c r="I7" s="9">
        <f t="shared" si="0"/>
        <v>1540000</v>
      </c>
    </row>
    <row r="8" spans="1:9" x14ac:dyDescent="0.3">
      <c r="A8" s="14"/>
      <c r="B8" s="3" t="s">
        <v>7</v>
      </c>
      <c r="C8" s="4">
        <v>0</v>
      </c>
      <c r="D8" s="4">
        <v>0</v>
      </c>
      <c r="E8" s="4">
        <v>0</v>
      </c>
      <c r="F8" s="4">
        <v>2600000</v>
      </c>
      <c r="G8" s="4">
        <v>0</v>
      </c>
      <c r="H8" s="4">
        <v>0</v>
      </c>
      <c r="I8" s="9">
        <f t="shared" si="0"/>
        <v>2600000</v>
      </c>
    </row>
    <row r="9" spans="1:9" x14ac:dyDescent="0.3">
      <c r="A9" s="14"/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9">
        <f t="shared" si="0"/>
        <v>0</v>
      </c>
    </row>
    <row r="10" spans="1:9" x14ac:dyDescent="0.3">
      <c r="A10" s="10" t="s">
        <v>9</v>
      </c>
      <c r="B10" s="10"/>
      <c r="C10" s="11">
        <f>SUM(C2:C9)</f>
        <v>2724342</v>
      </c>
      <c r="D10" s="11">
        <f>SUM(D2:D9)</f>
        <v>3454689</v>
      </c>
      <c r="E10" s="11">
        <f>SUM(E2:E9)</f>
        <v>2963173</v>
      </c>
      <c r="F10" s="11">
        <f t="shared" ref="F10:I10" si="1">SUM(F2:F9)</f>
        <v>4275000</v>
      </c>
      <c r="G10" s="11">
        <f t="shared" si="1"/>
        <v>720000</v>
      </c>
      <c r="H10" s="11">
        <f t="shared" si="1"/>
        <v>575000</v>
      </c>
      <c r="I10" s="11">
        <f t="shared" si="1"/>
        <v>14712204</v>
      </c>
    </row>
    <row r="11" spans="1:9" x14ac:dyDescent="0.3">
      <c r="A11" s="14" t="s">
        <v>10</v>
      </c>
      <c r="B11" s="3" t="s">
        <v>11</v>
      </c>
      <c r="C11" s="4">
        <v>970000</v>
      </c>
      <c r="D11" s="4">
        <v>4800000</v>
      </c>
      <c r="E11" s="4">
        <v>0</v>
      </c>
      <c r="F11" s="4">
        <v>0</v>
      </c>
      <c r="G11" s="4">
        <v>0</v>
      </c>
      <c r="H11" s="4">
        <v>0</v>
      </c>
      <c r="I11" s="9">
        <f t="shared" si="0"/>
        <v>5770000</v>
      </c>
    </row>
    <row r="12" spans="1:9" x14ac:dyDescent="0.3">
      <c r="A12" s="14"/>
      <c r="B12" s="3" t="s">
        <v>12</v>
      </c>
      <c r="C12" s="4">
        <v>0</v>
      </c>
      <c r="D12" s="4">
        <v>0</v>
      </c>
      <c r="E12" s="4">
        <v>4330000</v>
      </c>
      <c r="F12" s="4">
        <v>0</v>
      </c>
      <c r="G12" s="4">
        <v>0</v>
      </c>
      <c r="H12" s="4">
        <v>0</v>
      </c>
      <c r="I12" s="9">
        <f t="shared" si="0"/>
        <v>4330000</v>
      </c>
    </row>
    <row r="13" spans="1:9" x14ac:dyDescent="0.3">
      <c r="A13" s="14"/>
      <c r="B13" s="3" t="s">
        <v>13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9">
        <f t="shared" si="0"/>
        <v>0</v>
      </c>
    </row>
    <row r="14" spans="1:9" x14ac:dyDescent="0.3">
      <c r="A14" s="14"/>
      <c r="B14" s="3" t="s">
        <v>14</v>
      </c>
      <c r="C14" s="4">
        <v>0</v>
      </c>
      <c r="D14" s="4">
        <v>0</v>
      </c>
      <c r="E14" s="4">
        <v>0</v>
      </c>
      <c r="F14" s="4">
        <v>0</v>
      </c>
      <c r="G14" s="4">
        <v>6500000</v>
      </c>
      <c r="H14" s="4">
        <v>0</v>
      </c>
      <c r="I14" s="9">
        <f t="shared" si="0"/>
        <v>6500000</v>
      </c>
    </row>
    <row r="15" spans="1:9" x14ac:dyDescent="0.3">
      <c r="A15" s="10" t="s">
        <v>15</v>
      </c>
      <c r="B15" s="10"/>
      <c r="C15" s="11">
        <f>SUM(C11:C14)</f>
        <v>970000</v>
      </c>
      <c r="D15" s="11">
        <f>SUM(D11:D14)</f>
        <v>4800000</v>
      </c>
      <c r="E15" s="11">
        <f>SUM(E11:E14)</f>
        <v>4330000</v>
      </c>
      <c r="F15" s="11">
        <f t="shared" ref="F15:H15" si="2">SUM(F11:F14)</f>
        <v>0</v>
      </c>
      <c r="G15" s="11">
        <f t="shared" si="2"/>
        <v>6500000</v>
      </c>
      <c r="H15" s="11">
        <f t="shared" si="2"/>
        <v>0</v>
      </c>
      <c r="I15" s="11">
        <f>SUM(I11:I14)</f>
        <v>16600000</v>
      </c>
    </row>
    <row r="16" spans="1:9" x14ac:dyDescent="0.3">
      <c r="A16" s="14" t="s">
        <v>16</v>
      </c>
      <c r="B16" s="3" t="s">
        <v>17</v>
      </c>
      <c r="C16" s="4">
        <v>275000</v>
      </c>
      <c r="D16" s="4">
        <v>225000</v>
      </c>
      <c r="E16" s="4">
        <v>200000</v>
      </c>
      <c r="F16" s="4">
        <v>0</v>
      </c>
      <c r="G16" s="4">
        <v>200000</v>
      </c>
      <c r="H16" s="4">
        <v>0</v>
      </c>
      <c r="I16" s="9">
        <f t="shared" si="0"/>
        <v>900000</v>
      </c>
    </row>
    <row r="17" spans="1:9" x14ac:dyDescent="0.3">
      <c r="A17" s="14"/>
      <c r="B17" s="3" t="s">
        <v>18</v>
      </c>
      <c r="C17" s="4">
        <v>60000</v>
      </c>
      <c r="D17" s="4">
        <v>30000</v>
      </c>
      <c r="E17" s="4">
        <v>60000</v>
      </c>
      <c r="F17" s="4">
        <v>60000</v>
      </c>
      <c r="G17" s="4">
        <v>60000</v>
      </c>
      <c r="H17" s="4">
        <v>0</v>
      </c>
      <c r="I17" s="9">
        <f t="shared" si="0"/>
        <v>270000</v>
      </c>
    </row>
    <row r="18" spans="1:9" x14ac:dyDescent="0.3">
      <c r="A18" s="14"/>
      <c r="B18" s="3" t="s">
        <v>19</v>
      </c>
      <c r="C18" s="4">
        <v>137760</v>
      </c>
      <c r="D18" s="4">
        <v>148890</v>
      </c>
      <c r="E18" s="4">
        <v>158970</v>
      </c>
      <c r="F18" s="4">
        <v>170100</v>
      </c>
      <c r="G18" s="4">
        <v>180180</v>
      </c>
      <c r="H18" s="4">
        <v>0</v>
      </c>
      <c r="I18" s="9">
        <f t="shared" si="0"/>
        <v>795900</v>
      </c>
    </row>
    <row r="19" spans="1:9" x14ac:dyDescent="0.3">
      <c r="A19" s="14"/>
      <c r="B19" s="3" t="s">
        <v>20</v>
      </c>
      <c r="C19" s="4">
        <v>250000</v>
      </c>
      <c r="D19" s="4">
        <v>250000</v>
      </c>
      <c r="E19" s="4">
        <v>250000</v>
      </c>
      <c r="F19" s="4">
        <v>250000</v>
      </c>
      <c r="G19" s="4">
        <v>250000</v>
      </c>
      <c r="H19" s="4">
        <v>0</v>
      </c>
      <c r="I19" s="9">
        <f t="shared" si="0"/>
        <v>1250000</v>
      </c>
    </row>
    <row r="20" spans="1:9" x14ac:dyDescent="0.3">
      <c r="A20" s="14"/>
      <c r="B20" s="3" t="s">
        <v>21</v>
      </c>
      <c r="C20" s="4">
        <v>215000</v>
      </c>
      <c r="D20" s="4">
        <v>220000</v>
      </c>
      <c r="E20" s="4">
        <v>220000</v>
      </c>
      <c r="F20" s="4">
        <v>225000</v>
      </c>
      <c r="G20" s="4">
        <v>225000</v>
      </c>
      <c r="H20" s="4">
        <v>0</v>
      </c>
      <c r="I20" s="9">
        <f t="shared" si="0"/>
        <v>1105000</v>
      </c>
    </row>
    <row r="21" spans="1:9" x14ac:dyDescent="0.3">
      <c r="A21" s="14"/>
      <c r="B21" s="3" t="s">
        <v>22</v>
      </c>
      <c r="C21" s="4">
        <v>130000</v>
      </c>
      <c r="D21" s="4">
        <v>100000</v>
      </c>
      <c r="E21" s="4">
        <v>170000</v>
      </c>
      <c r="F21" s="4">
        <v>205000</v>
      </c>
      <c r="G21" s="4">
        <v>160000</v>
      </c>
      <c r="H21" s="4">
        <v>0</v>
      </c>
      <c r="I21" s="9">
        <f t="shared" si="0"/>
        <v>765000</v>
      </c>
    </row>
    <row r="22" spans="1:9" x14ac:dyDescent="0.3">
      <c r="A22" s="14"/>
      <c r="B22" s="3" t="s">
        <v>23</v>
      </c>
      <c r="C22" s="4">
        <v>3337417</v>
      </c>
      <c r="D22" s="4">
        <v>575919</v>
      </c>
      <c r="E22" s="4">
        <v>1043883</v>
      </c>
      <c r="F22" s="4">
        <v>6764586</v>
      </c>
      <c r="G22" s="4">
        <v>1202856</v>
      </c>
      <c r="H22" s="4">
        <v>0</v>
      </c>
      <c r="I22" s="9">
        <f t="shared" si="0"/>
        <v>12924661</v>
      </c>
    </row>
    <row r="23" spans="1:9" x14ac:dyDescent="0.3">
      <c r="A23" s="14"/>
      <c r="B23" s="3" t="s">
        <v>24</v>
      </c>
      <c r="C23" s="4">
        <v>550000</v>
      </c>
      <c r="D23" s="4">
        <v>600000</v>
      </c>
      <c r="E23" s="4">
        <v>650000</v>
      </c>
      <c r="F23" s="4">
        <v>700000</v>
      </c>
      <c r="G23" s="4">
        <v>750000</v>
      </c>
      <c r="H23" s="4">
        <v>0</v>
      </c>
      <c r="I23" s="9">
        <f t="shared" si="0"/>
        <v>3250000</v>
      </c>
    </row>
    <row r="24" spans="1:9" x14ac:dyDescent="0.3">
      <c r="A24" s="14"/>
      <c r="B24" s="3" t="s">
        <v>25</v>
      </c>
      <c r="C24" s="4">
        <v>175000</v>
      </c>
      <c r="D24" s="4">
        <v>200000</v>
      </c>
      <c r="E24" s="4">
        <v>225000</v>
      </c>
      <c r="F24" s="4">
        <v>250000</v>
      </c>
      <c r="G24" s="4">
        <v>275000</v>
      </c>
      <c r="H24" s="4">
        <v>0</v>
      </c>
      <c r="I24" s="9">
        <f t="shared" si="0"/>
        <v>1125000</v>
      </c>
    </row>
    <row r="25" spans="1:9" x14ac:dyDescent="0.3">
      <c r="A25" s="14"/>
      <c r="B25" s="3" t="s">
        <v>26</v>
      </c>
      <c r="C25" s="4">
        <v>205500</v>
      </c>
      <c r="D25" s="4">
        <v>246000</v>
      </c>
      <c r="E25" s="4">
        <v>256500</v>
      </c>
      <c r="F25" s="4">
        <v>682000</v>
      </c>
      <c r="G25" s="4">
        <v>307500</v>
      </c>
      <c r="H25" s="4">
        <v>0</v>
      </c>
      <c r="I25" s="9">
        <f t="shared" si="0"/>
        <v>1697500</v>
      </c>
    </row>
    <row r="26" spans="1:9" x14ac:dyDescent="0.3">
      <c r="A26" s="14"/>
      <c r="B26" s="3" t="s">
        <v>27</v>
      </c>
      <c r="C26" s="4">
        <v>0</v>
      </c>
      <c r="D26" s="4"/>
      <c r="E26" s="4">
        <v>50000</v>
      </c>
      <c r="F26" s="4">
        <v>50000</v>
      </c>
      <c r="G26" s="4">
        <v>50000</v>
      </c>
      <c r="H26" s="4">
        <v>0</v>
      </c>
      <c r="I26" s="9">
        <f t="shared" si="0"/>
        <v>150000</v>
      </c>
    </row>
    <row r="27" spans="1:9" x14ac:dyDescent="0.3">
      <c r="A27" s="10" t="s">
        <v>28</v>
      </c>
      <c r="B27" s="10"/>
      <c r="C27" s="11">
        <f>SUM(C16:C26)</f>
        <v>5335677</v>
      </c>
      <c r="D27" s="11">
        <f>SUM(D16:D26)</f>
        <v>2595809</v>
      </c>
      <c r="E27" s="11">
        <f>SUM(E16:E26)</f>
        <v>3284353</v>
      </c>
      <c r="F27" s="11">
        <f t="shared" ref="F27:H27" si="3">SUM(F16:F26)</f>
        <v>9356686</v>
      </c>
      <c r="G27" s="11">
        <f t="shared" si="3"/>
        <v>3660536</v>
      </c>
      <c r="H27" s="11">
        <f t="shared" si="3"/>
        <v>0</v>
      </c>
      <c r="I27" s="12">
        <f>SUM(I16:I26)</f>
        <v>24233061</v>
      </c>
    </row>
    <row r="28" spans="1:9" x14ac:dyDescent="0.3">
      <c r="A28" s="5" t="s">
        <v>29</v>
      </c>
      <c r="B28" s="5"/>
      <c r="C28" s="6">
        <f>SUM(C10,C15,C27)</f>
        <v>9030019</v>
      </c>
      <c r="D28" s="6">
        <f>SUM(D10,D15,D27)</f>
        <v>10850498</v>
      </c>
      <c r="E28" s="6">
        <f>SUM(E10,E15,E27)</f>
        <v>10577526</v>
      </c>
      <c r="F28" s="6">
        <f t="shared" ref="F28:H28" si="4">SUM(F10,F15,F27)</f>
        <v>13631686</v>
      </c>
      <c r="G28" s="6">
        <f t="shared" si="4"/>
        <v>10880536</v>
      </c>
      <c r="H28" s="6">
        <f t="shared" si="4"/>
        <v>575000</v>
      </c>
      <c r="I28" s="13">
        <f>SUM(I10,I15,I27)</f>
        <v>55545265</v>
      </c>
    </row>
    <row r="29" spans="1:9" x14ac:dyDescent="0.3">
      <c r="E29" s="1"/>
    </row>
  </sheetData>
  <mergeCells count="3">
    <mergeCell ref="A2:A9"/>
    <mergeCell ref="A11:A14"/>
    <mergeCell ref="A16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CIP_Plan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Hefter</dc:creator>
  <cp:lastModifiedBy>Jesse Hefter</cp:lastModifiedBy>
  <dcterms:created xsi:type="dcterms:W3CDTF">2026-07-23T17:04:26Z</dcterms:created>
  <dcterms:modified xsi:type="dcterms:W3CDTF">2026-07-23T18:32:58Z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3a901214-50a2-4a8e-ba1a-e3db1c2dd5b6</vt:lpwstr>
  </property>
</Properties>
</file>